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7\"/>
    </mc:Choice>
  </mc:AlternateContent>
  <xr:revisionPtr revIDLastSave="0" documentId="13_ncr:1_{838B1ED4-166C-4DE1-82DF-5921E27C0D01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9" i="1" l="1"/>
  <c r="C40" i="1" s="1"/>
  <c r="C37" i="1"/>
  <c r="C29" i="1"/>
  <c r="C43" i="1"/>
  <c r="I40" i="1"/>
  <c r="I39" i="1"/>
  <c r="I38" i="1"/>
  <c r="I37" i="1"/>
  <c r="I36" i="1"/>
  <c r="C30" i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H57" i="2"/>
  <c r="G57" i="2"/>
  <c r="F57" i="2"/>
  <c r="E57" i="2"/>
  <c r="D57" i="2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32" i="1" l="1"/>
  <c r="C34" i="1" s="1"/>
  <c r="C31" i="1"/>
  <c r="C42" i="1"/>
  <c r="C44" i="1" s="1"/>
  <c r="C41" i="1"/>
  <c r="D66" i="2"/>
  <c r="H65" i="2"/>
  <c r="H64" i="2"/>
  <c r="C46" i="1" l="1"/>
  <c r="H66" i="2"/>
  <c r="D68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<sst xmlns="http://schemas.openxmlformats.org/spreadsheetml/2006/main" count="238" uniqueCount="143">
  <si>
    <t>СВОДКА ЗАТРАТ</t>
  </si>
  <si>
    <t>P_0967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</si>
  <si>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</si>
  <si>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</si>
  <si>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</si>
  <si>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</si>
  <si>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</si>
  <si>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</si>
  <si>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</si>
  <si>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</si>
  <si>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</si>
  <si>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</si>
  <si>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</si>
  <si>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</si>
  <si>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</si>
  <si>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</si>
  <si>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</si>
  <si>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</si>
  <si>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</si>
  <si>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</si>
  <si>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</si>
  <si>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</si>
  <si>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</si>
  <si>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</si>
  <si>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</si>
  <si>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</si>
  <si>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</si>
  <si>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</si>
  <si>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</si>
  <si>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</si>
  <si>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</si>
  <si>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</si>
  <si>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</si>
  <si>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</si>
  <si>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</si>
  <si>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</si>
  <si>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</si>
  <si>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</si>
  <si>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</si>
  <si>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</si>
  <si>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</si>
  <si>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</si>
  <si>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</si>
  <si>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</si>
  <si>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</si>
  <si>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</si>
  <si>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</si>
  <si>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</si>
  <si>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</si>
  <si>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</si>
  <si>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</si>
  <si>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</si>
  <si>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</si>
  <si>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</si>
  <si>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</si>
  <si>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</si>
  <si>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</si>
  <si>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</si>
  <si>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</si>
  <si>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</si>
  <si>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</si>
  <si>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</si>
  <si>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</si>
  <si>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</si>
  <si>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</si>
  <si>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</si>
  <si>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</si>
  <si>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</si>
  <si>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</si>
  <si>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</si>
  <si>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</si>
  <si>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</si>
  <si>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</si>
  <si>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</si>
  <si>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</si>
  <si>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</si>
  <si>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</si>
  <si>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</si>
  <si>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</si>
  <si>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</si>
  <si>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</si>
  <si>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</si>
  <si>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</si>
  <si>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</si>
  <si>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</si>
  <si>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</si>
  <si>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</si>
  <si>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</si>
  <si>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</si>
  <si>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</si>
  <si>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</si>
  <si>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</si>
  <si>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</si>
  <si>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</si>
  <si>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</si>
  <si>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</si>
  <si>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</si>
  <si>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</si>
  <si>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</si>
  <si>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</si>
  <si>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</si>
  <si>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</si>
  <si>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</si>
  <si>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</si>
  <si>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</si>
  <si>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</si>
  <si>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</si>
  <si>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</si>
  <si>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</si>
  <si>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</si>
  <si>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</si>
  <si>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</si>
  <si>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</si>
  <si>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</si>
  <si>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шт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</si>
  <si>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</si>
  <si>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</si>
  <si>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</si>
  <si>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</si>
  <si>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</si>
  <si>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</si>
  <si>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</si>
  <si>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</si>
  <si>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</si>
  <si>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</si>
  <si>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</si>
  <si>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</si>
  <si>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</si>
  <si>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</si>
  <si>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</si>
  <si>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</si>
  <si>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</si>
  <si>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</si>
  <si>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</si>
  <si>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</si>
  <si>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</si>
  <si>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</si>
  <si>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</si>
  <si>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Ф-2 от ТП-176 (кафе Поликом) (торсада) (0,47 км)</t>
  </si>
  <si>
    <t>Реконструкция ВЛ-0,4 кВ Ф-2 от ТП-176 (кафе Поликом) (торсада) (0,47 км)</t>
  </si>
  <si>
    <t>Реконструкция ВЛ-0,4 кВ Ф-2 от ТП-176 (кафе Поликом) (торсада) (0,47 км)</t>
  </si>
  <si>
    <t>Реконструкция ВЛ-0,4 кВ Ф-2 от ТП-176 (кафе Поликом) (торсада) (0,47 км)</t>
  </si>
  <si>
    <t>Реконструкция ВЛ-0,4 кВ Ф-2 от ТП-176 (кафе Поликом) (торсада) (0,47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</si>
</sst>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1254FC48-3101-41D0-8974-63E780DAE7CF}"/>
    <cellStyle name="Обычный" xfId="0" builtinId="0"/>
    <cellStyle name="Обычный 2" xfId="4" xr:uid="{A1658F8C-423C-4205-A81B-FE0D34293C3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3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138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7.100000000000001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7.100000000000001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128</v>
      </c>
      <c r="C29" s="62">
        <f>ССР!G61*1.2</f>
        <v>142.10276385986398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142.10276385986398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129</v>
      </c>
      <c r="C31" s="62">
        <f>C30-ROUND(C30/1.2,5)</f>
        <v>23.683793859863982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C30*I38</f>
        <v>164.83811187695645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131</v>
      </c>
      <c r="C33" s="62">
        <v>0.91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132</v>
      </c>
      <c r="C34" s="67">
        <f>C32*C33</f>
        <v>150.00268180803036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133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2173.7938999907055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129.30407278337944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2303.0979727740851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383.84966277408512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C40*I39</f>
        <v>2789.6835602983992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131</v>
      </c>
      <c r="C43" s="62">
        <f>C33</f>
        <v>0.91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132</v>
      </c>
      <c r="C44" s="67">
        <f>C42*C43</f>
        <v>2538.6120398715434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134</v>
      </c>
      <c r="C46" s="103">
        <f>C34+C44</f>
        <v>2688.6147216795739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135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1655.2069980839999</v>
      </c>
      <c r="E25" s="20">
        <v>25.182797654138</v>
      </c>
      <c r="F25" s="20">
        <v>0</v>
      </c>
      <c r="G25" s="20">
        <v>0</v>
      </c>
      <c r="H25" s="20">
        <v>1680.3897957381</v>
      </c>
    </row>
    <row r="26" spans="1:8" ht="17.100000000000001" customHeight="1" x14ac:dyDescent="0.3">
      <c r="A26" s="6"/>
      <c r="B26" s="9"/>
      <c r="C26" s="9" t="s">
        <v>26</v>
      </c>
      <c r="D26" s="20">
        <v>1655.2069980839999</v>
      </c>
      <c r="E26" s="20">
        <v>25.182797654138</v>
      </c>
      <c r="F26" s="20">
        <v>0</v>
      </c>
      <c r="G26" s="20">
        <v>0</v>
      </c>
      <c r="H26" s="20">
        <v>1680.3897957381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1655.2069980839999</v>
      </c>
      <c r="E42" s="20">
        <v>25.182797654138</v>
      </c>
      <c r="F42" s="20">
        <v>0</v>
      </c>
      <c r="G42" s="20">
        <v>0</v>
      </c>
      <c r="H42" s="20">
        <v>1680.3897957381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33.104139961679998</v>
      </c>
      <c r="E44" s="20">
        <v>0.50365595308275002</v>
      </c>
      <c r="F44" s="20">
        <v>0</v>
      </c>
      <c r="G44" s="20">
        <v>0</v>
      </c>
      <c r="H44" s="20">
        <v>33.607795914762001</v>
      </c>
    </row>
    <row r="45" spans="1:8" ht="17.100000000000001" customHeight="1" x14ac:dyDescent="0.3">
      <c r="A45" s="6"/>
      <c r="B45" s="9"/>
      <c r="C45" s="9" t="s">
        <v>41</v>
      </c>
      <c r="D45" s="20">
        <v>33.104139961679998</v>
      </c>
      <c r="E45" s="20">
        <v>0.50365595308275002</v>
      </c>
      <c r="F45" s="20">
        <v>0</v>
      </c>
      <c r="G45" s="20">
        <v>0</v>
      </c>
      <c r="H45" s="20">
        <v>33.607795914762001</v>
      </c>
    </row>
    <row r="46" spans="1:8" ht="17.100000000000001" customHeight="1" x14ac:dyDescent="0.3">
      <c r="A46" s="6"/>
      <c r="B46" s="9"/>
      <c r="C46" s="9" t="s">
        <v>42</v>
      </c>
      <c r="D46" s="20">
        <v>1688.3111380457001</v>
      </c>
      <c r="E46" s="20">
        <v>25.686453607219999</v>
      </c>
      <c r="F46" s="20">
        <v>0</v>
      </c>
      <c r="G46" s="20">
        <v>0</v>
      </c>
      <c r="H46" s="20">
        <v>1713.9975916528999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25</v>
      </c>
      <c r="D48" s="20">
        <v>0</v>
      </c>
      <c r="E48" s="20">
        <v>0</v>
      </c>
      <c r="F48" s="20">
        <v>0</v>
      </c>
      <c r="G48" s="20">
        <v>18.805023552662</v>
      </c>
      <c r="H48" s="20">
        <v>18.805023552662</v>
      </c>
    </row>
    <row r="49" spans="1:8" ht="31.2" x14ac:dyDescent="0.3">
      <c r="A49" s="6">
        <v>4</v>
      </c>
      <c r="B49" s="6" t="s">
        <v>65</v>
      </c>
      <c r="C49" s="7" t="s">
        <v>67</v>
      </c>
      <c r="D49" s="20">
        <v>44.064920702991998</v>
      </c>
      <c r="E49" s="20">
        <v>0.67041643914844995</v>
      </c>
      <c r="F49" s="20">
        <v>0</v>
      </c>
      <c r="G49" s="20">
        <v>0</v>
      </c>
      <c r="H49" s="20">
        <v>44.735337142139997</v>
      </c>
    </row>
    <row r="50" spans="1:8" x14ac:dyDescent="0.3">
      <c r="A50" s="6">
        <v>5</v>
      </c>
      <c r="B50" s="6" t="s">
        <v>66</v>
      </c>
      <c r="C50" s="7" t="s">
        <v>68</v>
      </c>
      <c r="D50" s="20">
        <v>0</v>
      </c>
      <c r="E50" s="20">
        <v>0</v>
      </c>
      <c r="F50" s="20">
        <v>0</v>
      </c>
      <c r="G50" s="20">
        <v>37.193747738867998</v>
      </c>
      <c r="H50" s="20">
        <v>37.193747738867998</v>
      </c>
    </row>
    <row r="51" spans="1:8" x14ac:dyDescent="0.3">
      <c r="A51" s="6">
        <v>6</v>
      </c>
      <c r="B51" s="6"/>
      <c r="C51" s="7" t="s">
        <v>69</v>
      </c>
      <c r="D51" s="20">
        <v>0</v>
      </c>
      <c r="E51" s="20">
        <v>0</v>
      </c>
      <c r="F51" s="20">
        <v>0</v>
      </c>
      <c r="G51" s="20">
        <v>31.440471540289</v>
      </c>
      <c r="H51" s="20">
        <v>31.440471540289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13.726606575607001</v>
      </c>
      <c r="H52" s="20">
        <v>13.726606575607001</v>
      </c>
    </row>
    <row r="53" spans="1:8" ht="17.100000000000001" customHeight="1" x14ac:dyDescent="0.3">
      <c r="A53" s="6"/>
      <c r="B53" s="9"/>
      <c r="C53" s="9" t="s">
        <v>64</v>
      </c>
      <c r="D53" s="20">
        <v>44.064920702991998</v>
      </c>
      <c r="E53" s="20">
        <v>0.67041643914844995</v>
      </c>
      <c r="F53" s="20">
        <v>0</v>
      </c>
      <c r="G53" s="20">
        <v>101.16584940743</v>
      </c>
      <c r="H53" s="20">
        <v>145.90118654957001</v>
      </c>
    </row>
    <row r="54" spans="1:8" ht="17.100000000000001" customHeight="1" x14ac:dyDescent="0.3">
      <c r="A54" s="6"/>
      <c r="B54" s="9"/>
      <c r="C54" s="9" t="s">
        <v>63</v>
      </c>
      <c r="D54" s="20">
        <v>1732.3760587487</v>
      </c>
      <c r="E54" s="20">
        <v>26.356870046369</v>
      </c>
      <c r="F54" s="20">
        <v>0</v>
      </c>
      <c r="G54" s="20">
        <v>101.16584940743</v>
      </c>
      <c r="H54" s="20">
        <v>1859.8987782024001</v>
      </c>
    </row>
    <row r="55" spans="1:8" ht="17.100000000000001" customHeight="1" x14ac:dyDescent="0.3">
      <c r="A55" s="6"/>
      <c r="B55" s="9"/>
      <c r="C55" s="9" t="s">
        <v>62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61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60</v>
      </c>
      <c r="D58" s="20">
        <v>1732.3760587487</v>
      </c>
      <c r="E58" s="20">
        <v>26.356870046369</v>
      </c>
      <c r="F58" s="20">
        <v>0</v>
      </c>
      <c r="G58" s="20">
        <v>101.16584940743</v>
      </c>
      <c r="H58" s="20">
        <v>1859.8987782024001</v>
      </c>
    </row>
    <row r="59" spans="1:8" ht="153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57</v>
      </c>
      <c r="D60" s="20">
        <v>0</v>
      </c>
      <c r="E60" s="20">
        <v>0</v>
      </c>
      <c r="F60" s="20">
        <v>0</v>
      </c>
      <c r="G60" s="20">
        <v>118.41896988322</v>
      </c>
      <c r="H60" s="20">
        <v>118.41896988322</v>
      </c>
    </row>
    <row r="61" spans="1:8" ht="17.100000000000001" customHeight="1" x14ac:dyDescent="0.3">
      <c r="A61" s="6"/>
      <c r="B61" s="9"/>
      <c r="C61" s="9" t="s">
        <v>56</v>
      </c>
      <c r="D61" s="20">
        <v>0</v>
      </c>
      <c r="E61" s="20">
        <v>0</v>
      </c>
      <c r="F61" s="20">
        <v>0</v>
      </c>
      <c r="G61" s="20">
        <v>118.41896988322</v>
      </c>
      <c r="H61" s="20">
        <v>118.41896988322</v>
      </c>
    </row>
    <row r="62" spans="1:8" ht="17.100000000000001" customHeight="1" x14ac:dyDescent="0.3">
      <c r="A62" s="6"/>
      <c r="B62" s="9"/>
      <c r="C62" s="9" t="s">
        <v>55</v>
      </c>
      <c r="D62" s="20">
        <v>1732.3760587487</v>
      </c>
      <c r="E62" s="20">
        <v>26.356870046369</v>
      </c>
      <c r="F62" s="20">
        <v>0</v>
      </c>
      <c r="G62" s="20">
        <v>219.58481929064999</v>
      </c>
      <c r="H62" s="20">
        <v>1978.3177480857</v>
      </c>
    </row>
    <row r="63" spans="1:8" ht="17.100000000000001" customHeight="1" x14ac:dyDescent="0.3">
      <c r="A63" s="6"/>
      <c r="B63" s="9"/>
      <c r="C63" s="9" t="s">
        <v>54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53</v>
      </c>
      <c r="C64" s="7" t="s">
        <v>52</v>
      </c>
      <c r="D64" s="20">
        <f>D62 * 3%</f>
        <v>51.971281762460997</v>
      </c>
      <c r="E64" s="20">
        <f>E62 * 3%</f>
        <v>0.79070610139107</v>
      </c>
      <c r="F64" s="20">
        <f>F62 * 3%</f>
        <v>0</v>
      </c>
      <c r="G64" s="20">
        <f>G62 * 3%</f>
        <v>6.5875445787194993</v>
      </c>
      <c r="H64" s="20">
        <f>SUM(D64:G64)</f>
        <v>59.349532442571572</v>
      </c>
    </row>
    <row r="65" spans="1:8" ht="17.100000000000001" customHeight="1" x14ac:dyDescent="0.3">
      <c r="A65" s="6"/>
      <c r="B65" s="9"/>
      <c r="C65" s="9" t="s">
        <v>51</v>
      </c>
      <c r="D65" s="20">
        <f>D64</f>
        <v>51.971281762460997</v>
      </c>
      <c r="E65" s="20">
        <f>E64</f>
        <v>0.79070610139107</v>
      </c>
      <c r="F65" s="20">
        <f>F64</f>
        <v>0</v>
      </c>
      <c r="G65" s="20">
        <f>G64</f>
        <v>6.5875445787194993</v>
      </c>
      <c r="H65" s="20">
        <f>SUM(D65:G65)</f>
        <v>59.349532442571572</v>
      </c>
    </row>
    <row r="66" spans="1:8" ht="17.100000000000001" customHeight="1" x14ac:dyDescent="0.3">
      <c r="A66" s="6"/>
      <c r="B66" s="9"/>
      <c r="C66" s="9" t="s">
        <v>50</v>
      </c>
      <c r="D66" s="20">
        <f>D65 + D62</f>
        <v>1784.3473405111611</v>
      </c>
      <c r="E66" s="20">
        <f>E65 + E62</f>
        <v>27.14757614776007</v>
      </c>
      <c r="F66" s="20">
        <f>F65 + F62</f>
        <v>0</v>
      </c>
      <c r="G66" s="20">
        <f>G65 + G62</f>
        <v>226.17236386936949</v>
      </c>
      <c r="H66" s="20">
        <f>SUM(D66:G66)</f>
        <v>2037.6672805282906</v>
      </c>
    </row>
    <row r="67" spans="1:8" ht="17.100000000000001" customHeight="1" x14ac:dyDescent="0.3">
      <c r="A67" s="6"/>
      <c r="B67" s="9"/>
      <c r="C67" s="9" t="s">
        <v>49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48</v>
      </c>
      <c r="C68" s="7" t="s">
        <v>47</v>
      </c>
      <c r="D68" s="20">
        <f>D66 * 20%</f>
        <v>356.86946810223225</v>
      </c>
      <c r="E68" s="20">
        <f>E66 * 20%</f>
        <v>5.4295152295520142</v>
      </c>
      <c r="F68" s="20">
        <f>F66 * 20%</f>
        <v>0</v>
      </c>
      <c r="G68" s="20">
        <f>G66 * 20%</f>
        <v>45.234472773873904</v>
      </c>
      <c r="H68" s="20">
        <f>SUM(D68:G68)</f>
        <v>407.53345610565816</v>
      </c>
    </row>
    <row r="69" spans="1:8" ht="17.100000000000001" customHeight="1" x14ac:dyDescent="0.3">
      <c r="A69" s="6"/>
      <c r="B69" s="9"/>
      <c r="C69" s="9" t="s">
        <v>46</v>
      </c>
      <c r="D69" s="20">
        <f>D68</f>
        <v>356.86946810223225</v>
      </c>
      <c r="E69" s="20">
        <f>E68</f>
        <v>5.4295152295520142</v>
      </c>
      <c r="F69" s="20">
        <f>F68</f>
        <v>0</v>
      </c>
      <c r="G69" s="20">
        <f>G68</f>
        <v>45.234472773873904</v>
      </c>
      <c r="H69" s="20">
        <f>SUM(D69:G69)</f>
        <v>407.53345610565816</v>
      </c>
    </row>
    <row r="70" spans="1:8" ht="17.100000000000001" customHeight="1" x14ac:dyDescent="0.3">
      <c r="A70" s="6"/>
      <c r="B70" s="9"/>
      <c r="C70" s="9" t="s">
        <v>45</v>
      </c>
      <c r="D70" s="20">
        <f>D69 + D66</f>
        <v>2141.2168086133934</v>
      </c>
      <c r="E70" s="20">
        <f>E69 + E66</f>
        <v>32.577091377312087</v>
      </c>
      <c r="F70" s="20">
        <f>F69 + F66</f>
        <v>0</v>
      </c>
      <c r="G70" s="20">
        <f>G69 + G66</f>
        <v>271.40683664324342</v>
      </c>
      <c r="H70" s="20">
        <f>SUM(D70:G70)</f>
        <v>2445.200736633949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75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25</v>
      </c>
      <c r="D13" s="19">
        <v>1655.2069980839999</v>
      </c>
      <c r="E13" s="19">
        <v>25.182797654138</v>
      </c>
      <c r="F13" s="19">
        <v>0</v>
      </c>
      <c r="G13" s="19">
        <v>0</v>
      </c>
      <c r="H13" s="19">
        <v>1680.3897957381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1655.2069980839999</v>
      </c>
      <c r="E14" s="19">
        <v>25.182797654138</v>
      </c>
      <c r="F14" s="19">
        <v>0</v>
      </c>
      <c r="G14" s="19">
        <v>0</v>
      </c>
      <c r="H14" s="19">
        <v>1680.3897957381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75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81</v>
      </c>
      <c r="D13" s="19">
        <v>0</v>
      </c>
      <c r="E13" s="19">
        <v>0</v>
      </c>
      <c r="F13" s="19">
        <v>0</v>
      </c>
      <c r="G13" s="19">
        <v>18.805023552662</v>
      </c>
      <c r="H13" s="19">
        <v>18.805023552662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18.805023552662</v>
      </c>
      <c r="H14" s="19">
        <v>18.805023552662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118.41896988322</v>
      </c>
      <c r="H13" s="19">
        <v>118.41896988322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118.41896988322</v>
      </c>
      <c r="H14" s="19">
        <v>118.41896988322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zoomScale="75" zoomScaleNormal="87" workbookViewId="0">
      <selection activeCell="C14" sqref="C14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75</v>
      </c>
      <c r="B3" s="94"/>
      <c r="C3" s="45"/>
      <c r="D3" s="43">
        <v>1699.1948192908001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1655.2069980839999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25.182797654138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1680.3897957381</v>
      </c>
      <c r="E8" s="41">
        <v>0.47</v>
      </c>
      <c r="F8" s="41" t="s">
        <v>98</v>
      </c>
      <c r="G8" s="44">
        <v>3575.2974377406999</v>
      </c>
      <c r="H8" s="47"/>
    </row>
    <row r="9" spans="1:8" x14ac:dyDescent="0.3">
      <c r="A9" s="99">
        <v>1</v>
      </c>
      <c r="B9" s="42" t="s">
        <v>94</v>
      </c>
      <c r="C9" s="95"/>
      <c r="D9" s="44">
        <v>1655.2069980839999</v>
      </c>
      <c r="E9" s="41"/>
      <c r="F9" s="41"/>
      <c r="G9" s="41"/>
      <c r="H9" s="96" t="s">
        <v>99</v>
      </c>
    </row>
    <row r="10" spans="1:8" x14ac:dyDescent="0.3">
      <c r="A10" s="95"/>
      <c r="B10" s="42" t="s">
        <v>95</v>
      </c>
      <c r="C10" s="95"/>
      <c r="D10" s="44">
        <v>25.182797654138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5" t="s">
        <v>100</v>
      </c>
      <c r="B13" s="42" t="s">
        <v>94</v>
      </c>
      <c r="C13" s="37"/>
      <c r="D13" s="43">
        <v>1655.2069980839999</v>
      </c>
      <c r="E13" s="41"/>
      <c r="F13" s="41"/>
      <c r="G13" s="41"/>
      <c r="H13" s="47"/>
    </row>
    <row r="14" spans="1:8" x14ac:dyDescent="0.3">
      <c r="A14" s="95"/>
      <c r="B14" s="42" t="s">
        <v>95</v>
      </c>
      <c r="C14" s="37"/>
      <c r="D14" s="43">
        <v>25.182797654138</v>
      </c>
      <c r="E14" s="41"/>
      <c r="F14" s="41"/>
      <c r="G14" s="41"/>
      <c r="H14" s="47"/>
    </row>
    <row r="15" spans="1:8" x14ac:dyDescent="0.3">
      <c r="A15" s="95"/>
      <c r="B15" s="42" t="s">
        <v>96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97</v>
      </c>
      <c r="C16" s="37"/>
      <c r="D16" s="43">
        <v>18.805023552662</v>
      </c>
      <c r="E16" s="41"/>
      <c r="F16" s="41"/>
      <c r="G16" s="41"/>
      <c r="H16" s="47"/>
    </row>
    <row r="17" spans="1:8" x14ac:dyDescent="0.3">
      <c r="A17" s="97" t="s">
        <v>81</v>
      </c>
      <c r="B17" s="98"/>
      <c r="C17" s="95" t="s">
        <v>25</v>
      </c>
      <c r="D17" s="44">
        <v>18.805023552662</v>
      </c>
      <c r="E17" s="41">
        <v>0.47</v>
      </c>
      <c r="F17" s="41" t="s">
        <v>98</v>
      </c>
      <c r="G17" s="44">
        <v>40.01068840992</v>
      </c>
      <c r="H17" s="47"/>
    </row>
    <row r="18" spans="1:8" x14ac:dyDescent="0.3">
      <c r="A18" s="99">
        <v>1</v>
      </c>
      <c r="B18" s="42" t="s">
        <v>94</v>
      </c>
      <c r="C18" s="95"/>
      <c r="D18" s="44">
        <v>0</v>
      </c>
      <c r="E18" s="41"/>
      <c r="F18" s="41"/>
      <c r="G18" s="41"/>
      <c r="H18" s="96" t="s">
        <v>99</v>
      </c>
    </row>
    <row r="19" spans="1:8" x14ac:dyDescent="0.3">
      <c r="A19" s="95"/>
      <c r="B19" s="42" t="s">
        <v>95</v>
      </c>
      <c r="C19" s="95"/>
      <c r="D19" s="44">
        <v>0</v>
      </c>
      <c r="E19" s="41"/>
      <c r="F19" s="41"/>
      <c r="G19" s="41"/>
      <c r="H19" s="96"/>
    </row>
    <row r="20" spans="1:8" x14ac:dyDescent="0.3">
      <c r="A20" s="95"/>
      <c r="B20" s="42" t="s">
        <v>96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97</v>
      </c>
      <c r="C21" s="95"/>
      <c r="D21" s="44">
        <v>18.805023552662</v>
      </c>
      <c r="E21" s="41"/>
      <c r="F21" s="41"/>
      <c r="G21" s="41"/>
      <c r="H21" s="96"/>
    </row>
    <row r="22" spans="1:8" ht="24.6" x14ac:dyDescent="0.3">
      <c r="A22" s="101" t="s">
        <v>83</v>
      </c>
      <c r="B22" s="94"/>
      <c r="C22" s="37"/>
      <c r="D22" s="43">
        <v>118.41896988322</v>
      </c>
      <c r="E22" s="41"/>
      <c r="F22" s="41"/>
      <c r="G22" s="41"/>
      <c r="H22" s="47"/>
    </row>
    <row r="23" spans="1:8" x14ac:dyDescent="0.3">
      <c r="A23" s="95" t="s">
        <v>101</v>
      </c>
      <c r="B23" s="42" t="s">
        <v>94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95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97</v>
      </c>
      <c r="C26" s="37"/>
      <c r="D26" s="43">
        <v>118.41896988322</v>
      </c>
      <c r="E26" s="41"/>
      <c r="F26" s="41"/>
      <c r="G26" s="41"/>
      <c r="H26" s="47"/>
    </row>
    <row r="27" spans="1:8" x14ac:dyDescent="0.3">
      <c r="A27" s="97" t="s">
        <v>83</v>
      </c>
      <c r="B27" s="98"/>
      <c r="C27" s="95" t="s">
        <v>25</v>
      </c>
      <c r="D27" s="44">
        <v>118.41896988322</v>
      </c>
      <c r="E27" s="41">
        <v>0.47</v>
      </c>
      <c r="F27" s="41" t="s">
        <v>98</v>
      </c>
      <c r="G27" s="44">
        <v>251.95525507068999</v>
      </c>
      <c r="H27" s="47"/>
    </row>
    <row r="28" spans="1:8" x14ac:dyDescent="0.3">
      <c r="A28" s="99">
        <v>1</v>
      </c>
      <c r="B28" s="42" t="s">
        <v>94</v>
      </c>
      <c r="C28" s="95"/>
      <c r="D28" s="44">
        <v>0</v>
      </c>
      <c r="E28" s="41"/>
      <c r="F28" s="41"/>
      <c r="G28" s="41"/>
      <c r="H28" s="96" t="s">
        <v>99</v>
      </c>
    </row>
    <row r="29" spans="1:8" x14ac:dyDescent="0.3">
      <c r="A29" s="95"/>
      <c r="B29" s="42" t="s">
        <v>95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96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97</v>
      </c>
      <c r="C31" s="95"/>
      <c r="D31" s="44">
        <v>118.41896988322</v>
      </c>
      <c r="E31" s="41"/>
      <c r="F31" s="41"/>
      <c r="G31" s="41"/>
      <c r="H31" s="96"/>
    </row>
    <row r="32" spans="1:8" x14ac:dyDescent="0.3">
      <c r="A32" s="46"/>
      <c r="C32" s="46"/>
      <c r="D32" s="40"/>
      <c r="E32" s="40"/>
      <c r="F32" s="40"/>
      <c r="G32" s="40"/>
      <c r="H32" s="49"/>
    </row>
    <row r="34" spans="1:8" x14ac:dyDescent="0.3">
      <c r="A34" s="100" t="s">
        <v>102</v>
      </c>
      <c r="B34" s="100"/>
      <c r="C34" s="100"/>
      <c r="D34" s="100"/>
      <c r="E34" s="100"/>
      <c r="F34" s="100"/>
      <c r="G34" s="100"/>
      <c r="H34" s="100"/>
    </row>
    <row r="35" spans="1:8" x14ac:dyDescent="0.3">
      <c r="A35" s="100" t="s">
        <v>103</v>
      </c>
      <c r="B35" s="100"/>
      <c r="C35" s="100"/>
      <c r="D35" s="100"/>
      <c r="E35" s="100"/>
      <c r="F35" s="100"/>
      <c r="G35" s="100"/>
      <c r="H35" s="100"/>
    </row>
  </sheetData>
  <mergeCells count="19">
    <mergeCell ref="A34:H34"/>
    <mergeCell ref="A35:H35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hidden="1" customHeight="1" x14ac:dyDescent="0.3">
      <c r="A4" s="25" t="s">
        <v>113</v>
      </c>
      <c r="B4" s="26" t="s">
        <v>114</v>
      </c>
      <c r="C4" s="27">
        <v>1.9180877423116001</v>
      </c>
      <c r="D4" s="27">
        <v>25.632087662364999</v>
      </c>
      <c r="E4" s="26">
        <v>0.4</v>
      </c>
      <c r="F4" s="26"/>
      <c r="G4" s="27">
        <v>49.164593155039</v>
      </c>
      <c r="H4" s="28"/>
    </row>
    <row r="5" spans="1:8" ht="39" customHeight="1" x14ac:dyDescent="0.3">
      <c r="A5" s="25" t="s">
        <v>115</v>
      </c>
      <c r="B5" s="26" t="s">
        <v>114</v>
      </c>
      <c r="C5" s="27">
        <v>19</v>
      </c>
      <c r="D5" s="27">
        <v>19.447555803385999</v>
      </c>
      <c r="E5" s="26">
        <v>0.4</v>
      </c>
      <c r="F5" s="25" t="s">
        <v>115</v>
      </c>
      <c r="G5" s="27">
        <v>513.38350266844998</v>
      </c>
      <c r="H5" s="28" t="s">
        <v>136</v>
      </c>
    </row>
    <row r="6" spans="1:8" ht="39" hidden="1" customHeight="1" x14ac:dyDescent="0.3">
      <c r="A6" s="25" t="s">
        <v>116</v>
      </c>
      <c r="B6" s="26" t="s">
        <v>114</v>
      </c>
      <c r="C6" s="27">
        <v>1.5755720740417001</v>
      </c>
      <c r="D6" s="27">
        <v>80.053876886355994</v>
      </c>
      <c r="E6" s="26">
        <v>0.4</v>
      </c>
      <c r="F6" s="25" t="s">
        <v>116</v>
      </c>
      <c r="G6" s="27">
        <v>126.13065284091</v>
      </c>
      <c r="H6" s="28"/>
    </row>
    <row r="7" spans="1:8" ht="39" customHeight="1" x14ac:dyDescent="0.3">
      <c r="A7" s="25" t="s">
        <v>117</v>
      </c>
      <c r="B7" s="26" t="s">
        <v>98</v>
      </c>
      <c r="C7" s="27">
        <v>0.51877423116164001</v>
      </c>
      <c r="D7" s="27">
        <v>881.09974599531995</v>
      </c>
      <c r="E7" s="26">
        <v>0.4</v>
      </c>
      <c r="F7" s="25" t="s">
        <v>117</v>
      </c>
      <c r="G7" s="27">
        <v>457.09184330544002</v>
      </c>
      <c r="H7" s="28" t="s">
        <v>137</v>
      </c>
    </row>
    <row r="8" spans="1:8" ht="39" hidden="1" customHeight="1" x14ac:dyDescent="0.3">
      <c r="A8" s="25" t="s">
        <v>118</v>
      </c>
      <c r="B8" s="26" t="s">
        <v>114</v>
      </c>
      <c r="C8" s="27">
        <v>16.098236408687001</v>
      </c>
      <c r="D8" s="27">
        <v>19.225895489928</v>
      </c>
      <c r="E8" s="26">
        <v>0.4</v>
      </c>
      <c r="F8" s="26"/>
      <c r="G8" s="27">
        <v>309.50301076557002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107-02-01</vt:lpstr>
      <vt:lpstr>ОСР 107-07-01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2025-11-19T08:04:56Z</dcterms:modified>
</cp:coreProperties>
</file>